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C:\Users\Chris\Dropbox\My Books\PMS 5e\Problem Solutions\Chapter 05\"/>
    </mc:Choice>
  </mc:AlternateContent>
  <bookViews>
    <workbookView xWindow="408" yWindow="96" windowWidth="8412" windowHeight="4968"/>
  </bookViews>
  <sheets>
    <sheet name="Model" sheetId="1" r:id="rId1"/>
  </sheets>
  <definedNames>
    <definedName name="Arc_Capacity">Model!$F$8:$F$17</definedName>
    <definedName name="Cost_matrix">Model!#REF!</definedName>
    <definedName name="Customer_demand">Model!$K$20:$K$21</definedName>
    <definedName name="Customer_net_inflow">Model!$I$20:$I$21</definedName>
    <definedName name="Destination">Model!$B$8:$B$17</definedName>
    <definedName name="Flow">Model!$D$8:$D$17</definedName>
    <definedName name="Origin">Model!$A$8:$A$17</definedName>
    <definedName name="Plant_capacity">Model!$K$9:$K$11</definedName>
    <definedName name="Plant_net_outflow">Model!$I$9:$I$11</definedName>
    <definedName name="solver_adj" localSheetId="0" hidden="1">Model!$D$8:$D$17</definedName>
    <definedName name="solver_cvg" localSheetId="0" hidden="1">0.0001</definedName>
    <definedName name="solver_drv" localSheetId="0" hidden="1">1</definedName>
    <definedName name="solver_eng" localSheetId="0" hidden="1">2</definedName>
    <definedName name="solver_est" localSheetId="0" hidden="1">1</definedName>
    <definedName name="solver_ibd" localSheetId="0" hidden="1">2</definedName>
    <definedName name="solver_itr" localSheetId="0" hidden="1">1000</definedName>
    <definedName name="solver_lhs1" localSheetId="0" hidden="1">Model!$I$20:$I$21</definedName>
    <definedName name="solver_lhs2" localSheetId="0" hidden="1">Model!$D$8:$D$17</definedName>
    <definedName name="solver_lhs3" localSheetId="0" hidden="1">Model!$I$9:$I$11</definedName>
    <definedName name="solver_lhs4" localSheetId="0" hidden="1">Model!$I$15:$I$16</definedName>
    <definedName name="solver_lin" localSheetId="0" hidden="1">1</definedName>
    <definedName name="solver_lva" localSheetId="0" hidden="1">2</definedName>
    <definedName name="solver_mip" localSheetId="0" hidden="1">5000</definedName>
    <definedName name="solver_mni" localSheetId="0" hidden="1">30</definedName>
    <definedName name="solver_mrt" localSheetId="0" hidden="1">0.075</definedName>
    <definedName name="solver_neg" localSheetId="0" hidden="1">1</definedName>
    <definedName name="solver_nod" localSheetId="0" hidden="1">5000</definedName>
    <definedName name="solver_num" localSheetId="0" hidden="1">4</definedName>
    <definedName name="solver_nwt" localSheetId="0" hidden="1">1</definedName>
    <definedName name="solver_ofx" localSheetId="0" hidden="1">2</definedName>
    <definedName name="solver_opt" localSheetId="0" hidden="1">Model!$B$20</definedName>
    <definedName name="solver_piv" localSheetId="0" hidden="1">0.000001</definedName>
    <definedName name="solver_pre" localSheetId="0" hidden="1">0.000001</definedName>
    <definedName name="solver_pro" localSheetId="0" hidden="1">2</definedName>
    <definedName name="solver_rbv" localSheetId="0" hidden="1">1</definedName>
    <definedName name="solver_red" localSheetId="0" hidden="1">0.000001</definedName>
    <definedName name="solver_rel1" localSheetId="0" hidden="1">3</definedName>
    <definedName name="solver_rel2" localSheetId="0" hidden="1">1</definedName>
    <definedName name="solver_rel3" localSheetId="0" hidden="1">1</definedName>
    <definedName name="solver_rel4" localSheetId="0" hidden="1">2</definedName>
    <definedName name="solver_reo" localSheetId="0" hidden="1">2</definedName>
    <definedName name="solver_rep" localSheetId="0" hidden="1">2</definedName>
    <definedName name="solver_rhs1" localSheetId="0" hidden="1">Customer_demand</definedName>
    <definedName name="solver_rhs2" localSheetId="0" hidden="1">Arc_Capacity</definedName>
    <definedName name="solver_rhs3" localSheetId="0" hidden="1">Plant_capacity</definedName>
    <definedName name="solver_rhs4" localSheetId="0" hidden="1">0</definedName>
    <definedName name="solver_rlx" localSheetId="0" hidden="1">2</definedName>
    <definedName name="solver_scl" localSheetId="0" hidden="1">2</definedName>
    <definedName name="solver_sho" localSheetId="0" hidden="1">2</definedName>
    <definedName name="solver_ssz" localSheetId="0" hidden="1">100</definedName>
    <definedName name="solver_std" localSheetId="0" hidden="1">1</definedName>
    <definedName name="solver_tim" localSheetId="0" hidden="1">100</definedName>
    <definedName name="solver_tol" localSheetId="0" hidden="1">0.05</definedName>
    <definedName name="solver_typ" localSheetId="0" hidden="1">2</definedName>
    <definedName name="solver_val" localSheetId="0" hidden="1">0</definedName>
    <definedName name="solver_ver" localSheetId="0" hidden="1">2</definedName>
    <definedName name="Total_cost">Model!$B$20</definedName>
    <definedName name="Unit_Cost">Model!$C$8:$C$17</definedName>
    <definedName name="Warehouse_net_outflow">Model!$I$15:$I$16</definedName>
  </definedNames>
  <calcPr calcId="152511" iterate="1" iterateDelta="1.0000000000000001E-5"/>
</workbook>
</file>

<file path=xl/calcChain.xml><?xml version="1.0" encoding="utf-8"?>
<calcChain xmlns="http://schemas.openxmlformats.org/spreadsheetml/2006/main">
  <c r="I20" i="1" l="1"/>
  <c r="I21" i="1"/>
  <c r="I15" i="1"/>
  <c r="I16" i="1"/>
  <c r="I9" i="1"/>
  <c r="I10" i="1"/>
  <c r="I11" i="1"/>
  <c r="F8" i="1"/>
  <c r="F9" i="1"/>
  <c r="F10" i="1"/>
  <c r="F11" i="1"/>
  <c r="F12" i="1"/>
  <c r="F13" i="1"/>
  <c r="F14" i="1"/>
  <c r="F15" i="1"/>
  <c r="F16" i="1"/>
  <c r="F17" i="1"/>
  <c r="B20" i="1"/>
</calcChain>
</file>

<file path=xl/sharedStrings.xml><?xml version="1.0" encoding="utf-8"?>
<sst xmlns="http://schemas.openxmlformats.org/spreadsheetml/2006/main" count="66" uniqueCount="47">
  <si>
    <t>Total cost</t>
  </si>
  <si>
    <t>=</t>
  </si>
  <si>
    <t>&lt;=</t>
  </si>
  <si>
    <t>&gt;=</t>
  </si>
  <si>
    <t>Common arc capacity</t>
  </si>
  <si>
    <t>Origin</t>
  </si>
  <si>
    <t>Destination</t>
  </si>
  <si>
    <t>Flow</t>
  </si>
  <si>
    <t>Node balance constraints</t>
  </si>
  <si>
    <t>Node</t>
  </si>
  <si>
    <t>Required</t>
  </si>
  <si>
    <t>Plant constraints</t>
  </si>
  <si>
    <t>Warehouse constraints</t>
  </si>
  <si>
    <t>Customer constraints</t>
  </si>
  <si>
    <t>Unit Cost</t>
  </si>
  <si>
    <t>Arc Capacity</t>
  </si>
  <si>
    <t>RedBrand shipping model</t>
  </si>
  <si>
    <t>Inputs</t>
  </si>
  <si>
    <t>Plant net outflow</t>
  </si>
  <si>
    <t>Plant capacity</t>
  </si>
  <si>
    <t>Warehouse net outflow</t>
  </si>
  <si>
    <t>Customer net inflow</t>
  </si>
  <si>
    <t>Customer demand</t>
  </si>
  <si>
    <t>Range names used:</t>
  </si>
  <si>
    <t>Arc_Capacity</t>
  </si>
  <si>
    <t>Customer_demand</t>
  </si>
  <si>
    <t>Customer_net_inflow</t>
  </si>
  <si>
    <t>Plant_capacity</t>
  </si>
  <si>
    <t>Plant_net_outflow</t>
  </si>
  <si>
    <t>Total_cost</t>
  </si>
  <si>
    <t>Unit_Cost</t>
  </si>
  <si>
    <t>Warehouse_net_outflow</t>
  </si>
  <si>
    <t>Network structure, flows, and arc capacity constraints</t>
  </si>
  <si>
    <t>Objective to minimize</t>
  </si>
  <si>
    <t>=Model!$F$8:$F$17</t>
  </si>
  <si>
    <t>Cost_matrix</t>
  </si>
  <si>
    <t>=Model!#REF!</t>
  </si>
  <si>
    <t>=Model!$K$20:$K$21</t>
  </si>
  <si>
    <t>=Model!$I$20:$I$21</t>
  </si>
  <si>
    <t>=Model!$B$8:$B$17</t>
  </si>
  <si>
    <t>=Model!$D$8:$D$17</t>
  </si>
  <si>
    <t>=Model!$A$8:$A$17</t>
  </si>
  <si>
    <t>=Model!$K$9:$K$11</t>
  </si>
  <si>
    <t>=Model!$I$9:$I$11</t>
  </si>
  <si>
    <t>=Model!$B$20</t>
  </si>
  <si>
    <t>=Model!$C$8:$C$17</t>
  </si>
  <si>
    <t>=Model!$I$15:$I$16</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</si>
</sst>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quot;$&quot;#,##0;\-&quot;$&quot;#,##0"/>
  </numFmts>
  <fonts count="3" x14ac:knownFonts="1">
    <font>
      <sz val="11"/>
      <name val="Calibri"/>
      <family val="2"/>
    </font>
    <font>
      <b/>
      <sz val="11"/>
      <name val="Calibri"/>
      <family val="2"/>
    </font>
    <font>
      <sz val="11"/>
      <name val="Calibri"/>
      <family val="2"/>
    </font>
  </fonts>
  <fills count="5">
    <fill>
      <patternFill patternType="none"/>
    </fill>
    <fill>
      <patternFill patternType="gray125"/>
    </fill>
    <fill>
      <patternFill patternType="solid">
        <fgColor theme="4" tint="0.59996337778862885"/>
        <bgColor indexed="64"/>
      </patternFill>
    </fill>
    <fill>
      <patternFill patternType="solid">
        <fgColor theme="5" tint="0.59996337778862885"/>
        <bgColor indexed="64"/>
      </patternFill>
    </fill>
    <fill>
      <patternFill patternType="solid">
        <fgColor theme="0" tint="-0.24994659260841701"/>
        <bgColor indexed="64"/>
      </patternFill>
    </fill>
  </fills>
  <borders count="1">
    <border>
      <left/>
      <right/>
      <top/>
      <bottom/>
      <diagonal/>
    </border>
  </borders>
  <cellStyleXfs count="1">
    <xf numFmtId="0" fontId="0" fillId="0" borderId="0"/>
  </cellStyleXfs>
  <cellXfs count="17">
    <xf numFmtId="0" fontId="0" fillId="0" borderId="0" xfId="0"/>
    <xf numFmtId="0" fontId="1" fillId="0" borderId="0" xfId="0" applyFont="1"/>
    <xf numFmtId="0" fontId="2" fillId="0" borderId="0" xfId="0" applyFont="1"/>
    <xf numFmtId="0" fontId="2" fillId="0" borderId="0" xfId="0" applyNumberFormat="1" applyFont="1"/>
    <xf numFmtId="0" fontId="2" fillId="2" borderId="0" xfId="0" applyFont="1" applyFill="1" applyBorder="1"/>
    <xf numFmtId="0" fontId="1" fillId="0" borderId="0" xfId="0" applyFont="1" applyBorder="1"/>
    <xf numFmtId="0" fontId="2" fillId="0" borderId="0" xfId="0" applyFont="1" applyAlignment="1">
      <alignment horizontal="right"/>
    </xf>
    <xf numFmtId="1" fontId="2" fillId="3" borderId="0" xfId="0" applyNumberFormat="1" applyFont="1" applyFill="1" applyBorder="1"/>
    <xf numFmtId="0" fontId="2" fillId="0" borderId="0" xfId="0" applyFont="1" applyAlignment="1">
      <alignment horizontal="center"/>
    </xf>
    <xf numFmtId="0" fontId="2" fillId="0" borderId="0" xfId="0" applyNumberFormat="1" applyFont="1" applyAlignment="1">
      <alignment horizontal="right"/>
    </xf>
    <xf numFmtId="1" fontId="2" fillId="0" borderId="0" xfId="0" applyNumberFormat="1" applyFont="1"/>
    <xf numFmtId="0" fontId="2" fillId="0" borderId="0" xfId="0" applyNumberFormat="1" applyFont="1" applyAlignment="1">
      <alignment horizontal="center"/>
    </xf>
    <xf numFmtId="1" fontId="2" fillId="0" borderId="0" xfId="0" applyNumberFormat="1" applyFont="1" applyAlignment="1">
      <alignment horizontal="right"/>
    </xf>
    <xf numFmtId="0" fontId="2" fillId="0" borderId="0" xfId="0" applyFont="1" applyBorder="1"/>
    <xf numFmtId="0" fontId="2" fillId="0" borderId="0" xfId="0" applyFont="1" applyAlignment="1">
      <alignment horizontal="left"/>
    </xf>
    <xf numFmtId="0" fontId="2" fillId="0" borderId="0" xfId="0" quotePrefix="1" applyFont="1" applyAlignment="1">
      <alignment horizontal="left"/>
    </xf>
    <xf numFmtId="164" fontId="2" fillId="4" borderId="0" xfId="0" applyNumberFormat="1" applyFont="1" applyFill="1" applyBorder="1"/>
  </cellXfs>
  <cellStyles count="1">
    <cellStyle name="Normal" xfId="0" builtinId="0"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28574</xdr:colOff>
      <xdr:row>21</xdr:row>
      <xdr:rowOff>53976</xdr:rowOff>
    </xdr:from>
    <xdr:to>
      <xdr:col>5</xdr:col>
      <xdr:colOff>411480</xdr:colOff>
      <xdr:row>27</xdr:row>
      <xdr:rowOff>45720</xdr:rowOff>
    </xdr:to>
    <xdr:sp macro="" textlink="">
      <xdr:nvSpPr>
        <xdr:cNvPr id="3" name="TextBox 2"/>
        <xdr:cNvSpPr txBox="1"/>
      </xdr:nvSpPr>
      <xdr:spPr>
        <a:xfrm>
          <a:off x="1407794" y="3894456"/>
          <a:ext cx="3552826" cy="1089024"/>
        </a:xfrm>
        <a:prstGeom prst="roundRect">
          <a:avLst/>
        </a:prstGeom>
        <a:solidFill>
          <a:schemeClr val="bg1">
            <a:lumMod val="85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rtlCol="0" anchor="t"/>
        <a:lstStyle/>
        <a:p>
          <a:r>
            <a:rPr lang="en-US" sz="1100"/>
            <a:t>The only modification is to delete rows in the left section that correspond to unallowed arcs. With an arc capacity of 150, there is no feasible solution. However, when the arc capacity is increased to 200, shown here for illustration, there is an optimal solution.</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33"/>
  <sheetViews>
    <sheetView tabSelected="1" workbookViewId="0"/>
  </sheetViews>
  <sheetFormatPr defaultColWidth="9.109375" defaultRowHeight="14.4" x14ac:dyDescent="0.3"/>
  <cols>
    <col min="1" max="1" width="20.109375" style="2" customWidth="1"/>
    <col min="2" max="2" width="16.109375" style="2" customWidth="1"/>
    <col min="3" max="3" width="12" style="2" customWidth="1"/>
    <col min="4" max="4" width="8.6640625" style="2" customWidth="1"/>
    <col min="5" max="5" width="9.44140625" style="2" customWidth="1"/>
    <col min="6" max="6" width="11.5546875" style="2" customWidth="1"/>
    <col min="7" max="7" width="12" style="2" customWidth="1"/>
    <col min="8" max="8" width="12.33203125" style="2" customWidth="1"/>
    <col min="9" max="9" width="20.109375" style="2" customWidth="1"/>
    <col min="10" max="10" width="10.5546875" style="2" customWidth="1"/>
    <col min="11" max="11" width="16.33203125" style="2" customWidth="1"/>
    <col min="12" max="12" width="9" style="2" customWidth="1"/>
    <col min="13" max="13" width="21.109375" style="2" customWidth="1"/>
    <col min="14" max="16384" width="9.109375" style="2"/>
  </cols>
  <sheetData>
    <row r="1" spans="1:14" x14ac:dyDescent="0.3">
      <c r="A1" s="1" t="s">
        <v>16</v>
      </c>
      <c r="M1" s="1" t="s">
        <v>23</v>
      </c>
    </row>
    <row r="2" spans="1:14" x14ac:dyDescent="0.3">
      <c r="M2" s="3" t="s">
        <v>24</v>
      </c>
      <c r="N2" s="3" t="s">
        <v>34</v>
      </c>
    </row>
    <row r="3" spans="1:14" x14ac:dyDescent="0.3">
      <c r="A3" s="1" t="s">
        <v>17</v>
      </c>
      <c r="M3" s="3" t="s">
        <v>35</v>
      </c>
      <c r="N3" s="3" t="s">
        <v>36</v>
      </c>
    </row>
    <row r="4" spans="1:14" x14ac:dyDescent="0.3">
      <c r="A4" s="2" t="s">
        <v>4</v>
      </c>
      <c r="B4" s="4">
        <v>200</v>
      </c>
      <c r="K4" s="5"/>
      <c r="M4" s="3" t="s">
        <v>25</v>
      </c>
      <c r="N4" s="3" t="s">
        <v>37</v>
      </c>
    </row>
    <row r="5" spans="1:14" x14ac:dyDescent="0.3">
      <c r="K5" s="5"/>
      <c r="M5" s="3" t="s">
        <v>26</v>
      </c>
      <c r="N5" s="3" t="s">
        <v>38</v>
      </c>
    </row>
    <row r="6" spans="1:14" x14ac:dyDescent="0.3">
      <c r="A6" s="1" t="s">
        <v>32</v>
      </c>
      <c r="H6" s="1" t="s">
        <v>8</v>
      </c>
      <c r="I6" s="3"/>
      <c r="J6" s="3"/>
      <c r="L6" s="3"/>
      <c r="M6" s="3" t="s">
        <v>6</v>
      </c>
      <c r="N6" s="3" t="s">
        <v>39</v>
      </c>
    </row>
    <row r="7" spans="1:14" x14ac:dyDescent="0.3">
      <c r="A7" s="6" t="s">
        <v>5</v>
      </c>
      <c r="B7" s="6" t="s">
        <v>6</v>
      </c>
      <c r="C7" s="6" t="s">
        <v>14</v>
      </c>
      <c r="D7" s="6" t="s">
        <v>7</v>
      </c>
      <c r="F7" s="6" t="s">
        <v>15</v>
      </c>
      <c r="H7" s="2" t="s">
        <v>11</v>
      </c>
      <c r="L7" s="3"/>
      <c r="M7" s="3" t="s">
        <v>7</v>
      </c>
      <c r="N7" s="3" t="s">
        <v>40</v>
      </c>
    </row>
    <row r="8" spans="1:14" x14ac:dyDescent="0.3">
      <c r="A8" s="2">
        <v>1</v>
      </c>
      <c r="B8" s="2">
        <v>4</v>
      </c>
      <c r="C8" s="4">
        <v>5</v>
      </c>
      <c r="D8" s="7">
        <v>0</v>
      </c>
      <c r="E8" s="8" t="s">
        <v>2</v>
      </c>
      <c r="F8" s="2">
        <f t="shared" ref="F8:F17" si="0">$B$4</f>
        <v>200</v>
      </c>
      <c r="H8" s="6" t="s">
        <v>9</v>
      </c>
      <c r="I8" s="9" t="s">
        <v>18</v>
      </c>
      <c r="J8" s="9"/>
      <c r="K8" s="6" t="s">
        <v>19</v>
      </c>
      <c r="L8" s="3"/>
      <c r="M8" s="3" t="s">
        <v>5</v>
      </c>
      <c r="N8" s="3" t="s">
        <v>41</v>
      </c>
    </row>
    <row r="9" spans="1:14" x14ac:dyDescent="0.3">
      <c r="A9" s="2">
        <v>1</v>
      </c>
      <c r="B9" s="2">
        <v>5</v>
      </c>
      <c r="C9" s="4">
        <v>5</v>
      </c>
      <c r="D9" s="7">
        <v>179.99999943075753</v>
      </c>
      <c r="E9" s="8" t="s">
        <v>2</v>
      </c>
      <c r="F9" s="2">
        <f t="shared" si="0"/>
        <v>200</v>
      </c>
      <c r="H9" s="2">
        <v>1</v>
      </c>
      <c r="I9" s="10">
        <f>SUMIF(Origin,H9,Flow)-SUMIF(Destination,H9,Flow)</f>
        <v>179.99999943075753</v>
      </c>
      <c r="J9" s="11" t="s">
        <v>2</v>
      </c>
      <c r="K9" s="4">
        <v>200</v>
      </c>
      <c r="L9" s="3"/>
      <c r="M9" s="3" t="s">
        <v>27</v>
      </c>
      <c r="N9" s="3" t="s">
        <v>42</v>
      </c>
    </row>
    <row r="10" spans="1:14" x14ac:dyDescent="0.3">
      <c r="A10" s="2">
        <v>2</v>
      </c>
      <c r="B10" s="2">
        <v>4</v>
      </c>
      <c r="C10" s="4">
        <v>1</v>
      </c>
      <c r="D10" s="7">
        <v>199.99999999936227</v>
      </c>
      <c r="E10" s="8" t="s">
        <v>2</v>
      </c>
      <c r="F10" s="2">
        <f t="shared" si="0"/>
        <v>200</v>
      </c>
      <c r="H10" s="2">
        <v>2</v>
      </c>
      <c r="I10" s="10">
        <f>SUMIF(Origin,H10,Flow)-SUMIF(Destination,H10,Flow)</f>
        <v>300.00000000000006</v>
      </c>
      <c r="J10" s="8" t="s">
        <v>2</v>
      </c>
      <c r="K10" s="4">
        <v>300</v>
      </c>
      <c r="M10" s="3" t="s">
        <v>28</v>
      </c>
      <c r="N10" s="3" t="s">
        <v>43</v>
      </c>
    </row>
    <row r="11" spans="1:14" x14ac:dyDescent="0.3">
      <c r="A11" s="2">
        <v>2</v>
      </c>
      <c r="B11" s="2">
        <v>5</v>
      </c>
      <c r="C11" s="4">
        <v>1</v>
      </c>
      <c r="D11" s="7">
        <v>100.00000000063777</v>
      </c>
      <c r="E11" s="8" t="s">
        <v>2</v>
      </c>
      <c r="F11" s="2">
        <f t="shared" si="0"/>
        <v>200</v>
      </c>
      <c r="H11" s="2">
        <v>3</v>
      </c>
      <c r="I11" s="10">
        <f>SUMIF(Origin,H11,Flow)-SUMIF(Destination,H11,Flow)</f>
        <v>100</v>
      </c>
      <c r="J11" s="8" t="s">
        <v>2</v>
      </c>
      <c r="K11" s="4">
        <v>100</v>
      </c>
      <c r="M11" s="3" t="s">
        <v>29</v>
      </c>
      <c r="N11" s="3" t="s">
        <v>44</v>
      </c>
    </row>
    <row r="12" spans="1:14" x14ac:dyDescent="0.3">
      <c r="A12" s="2">
        <v>3</v>
      </c>
      <c r="B12" s="2">
        <v>4</v>
      </c>
      <c r="C12" s="4">
        <v>1</v>
      </c>
      <c r="D12" s="7">
        <v>0</v>
      </c>
      <c r="E12" s="8" t="s">
        <v>2</v>
      </c>
      <c r="F12" s="2">
        <f t="shared" si="0"/>
        <v>200</v>
      </c>
      <c r="I12" s="10"/>
      <c r="M12" s="3" t="s">
        <v>30</v>
      </c>
      <c r="N12" s="3" t="s">
        <v>45</v>
      </c>
    </row>
    <row r="13" spans="1:14" x14ac:dyDescent="0.3">
      <c r="A13" s="2">
        <v>3</v>
      </c>
      <c r="B13" s="2">
        <v>5</v>
      </c>
      <c r="C13" s="4">
        <v>0.5</v>
      </c>
      <c r="D13" s="7">
        <v>100</v>
      </c>
      <c r="E13" s="8" t="s">
        <v>2</v>
      </c>
      <c r="F13" s="2">
        <f t="shared" si="0"/>
        <v>200</v>
      </c>
      <c r="H13" s="2" t="s">
        <v>12</v>
      </c>
      <c r="I13" s="10"/>
      <c r="M13" s="3" t="s">
        <v>31</v>
      </c>
      <c r="N13" s="3" t="s">
        <v>46</v>
      </c>
    </row>
    <row r="14" spans="1:14" x14ac:dyDescent="0.3">
      <c r="A14" s="2">
        <v>4</v>
      </c>
      <c r="B14" s="2">
        <v>6</v>
      </c>
      <c r="C14" s="4">
        <v>2</v>
      </c>
      <c r="D14" s="7">
        <v>200</v>
      </c>
      <c r="E14" s="8" t="s">
        <v>2</v>
      </c>
      <c r="F14" s="2">
        <f t="shared" si="0"/>
        <v>200</v>
      </c>
      <c r="H14" s="6" t="s">
        <v>9</v>
      </c>
      <c r="I14" s="12" t="s">
        <v>20</v>
      </c>
      <c r="J14" s="6"/>
      <c r="K14" s="6" t="s">
        <v>10</v>
      </c>
    </row>
    <row r="15" spans="1:14" x14ac:dyDescent="0.3">
      <c r="A15" s="2">
        <v>4</v>
      </c>
      <c r="B15" s="2">
        <v>7</v>
      </c>
      <c r="C15" s="4">
        <v>12</v>
      </c>
      <c r="D15" s="7">
        <v>0</v>
      </c>
      <c r="E15" s="8" t="s">
        <v>2</v>
      </c>
      <c r="F15" s="2">
        <f t="shared" si="0"/>
        <v>200</v>
      </c>
      <c r="H15" s="2">
        <v>4</v>
      </c>
      <c r="I15" s="10">
        <f>SUMIF(Origin,H15,Flow)-SUMIF(Destination,H15,Flow)</f>
        <v>6.3772631619940512E-10</v>
      </c>
      <c r="J15" s="8" t="s">
        <v>1</v>
      </c>
      <c r="K15" s="13">
        <v>0</v>
      </c>
      <c r="M15" s="1"/>
    </row>
    <row r="16" spans="1:14" x14ac:dyDescent="0.3">
      <c r="A16" s="2">
        <v>5</v>
      </c>
      <c r="B16" s="2">
        <v>6</v>
      </c>
      <c r="C16" s="4">
        <v>2</v>
      </c>
      <c r="D16" s="7">
        <v>200</v>
      </c>
      <c r="E16" s="8" t="s">
        <v>2</v>
      </c>
      <c r="F16" s="2">
        <f t="shared" si="0"/>
        <v>200</v>
      </c>
      <c r="H16" s="2">
        <v>5</v>
      </c>
      <c r="I16" s="10">
        <f>SUMIF(Origin,H16,Flow)-SUMIF(Destination,H16,Flow)</f>
        <v>5.1159076974727213E-7</v>
      </c>
      <c r="J16" s="8" t="s">
        <v>1</v>
      </c>
      <c r="K16" s="13">
        <v>0</v>
      </c>
      <c r="M16" s="14"/>
      <c r="N16" s="15"/>
    </row>
    <row r="17" spans="1:14" x14ac:dyDescent="0.3">
      <c r="A17" s="2">
        <v>5</v>
      </c>
      <c r="B17" s="2">
        <v>7</v>
      </c>
      <c r="C17" s="4">
        <v>12</v>
      </c>
      <c r="D17" s="7">
        <v>179.99999994298605</v>
      </c>
      <c r="E17" s="8" t="s">
        <v>2</v>
      </c>
      <c r="F17" s="2">
        <f t="shared" si="0"/>
        <v>200</v>
      </c>
      <c r="I17" s="10"/>
      <c r="M17" s="14"/>
      <c r="N17" s="15"/>
    </row>
    <row r="18" spans="1:14" x14ac:dyDescent="0.3">
      <c r="H18" s="2" t="s">
        <v>13</v>
      </c>
      <c r="I18" s="10"/>
      <c r="M18" s="14"/>
      <c r="N18" s="15"/>
    </row>
    <row r="19" spans="1:14" x14ac:dyDescent="0.3">
      <c r="A19" s="1" t="s">
        <v>33</v>
      </c>
      <c r="H19" s="6" t="s">
        <v>9</v>
      </c>
      <c r="I19" s="12" t="s">
        <v>21</v>
      </c>
      <c r="J19" s="6"/>
      <c r="K19" s="6" t="s">
        <v>22</v>
      </c>
      <c r="M19" s="14"/>
      <c r="N19" s="15"/>
    </row>
    <row r="20" spans="1:14" x14ac:dyDescent="0.3">
      <c r="A20" s="2" t="s">
        <v>0</v>
      </c>
      <c r="B20" s="16">
        <f>SUMPRODUCT(Unit_Cost,Flow)</f>
        <v>4209.9999964696199</v>
      </c>
      <c r="H20" s="2">
        <v>6</v>
      </c>
      <c r="I20" s="10">
        <f>SUMIF(Destination,H20,Flow)-SUMIF(Origin,H20,Flow)</f>
        <v>400</v>
      </c>
      <c r="J20" s="8" t="s">
        <v>3</v>
      </c>
      <c r="K20" s="4">
        <v>400</v>
      </c>
      <c r="M20" s="14"/>
      <c r="N20" s="15"/>
    </row>
    <row r="21" spans="1:14" x14ac:dyDescent="0.3">
      <c r="H21" s="2">
        <v>7</v>
      </c>
      <c r="I21" s="10">
        <f>SUMIF(Destination,H21,Flow)-SUMIF(Origin,H21,Flow)</f>
        <v>179.99999994298605</v>
      </c>
      <c r="J21" s="8" t="s">
        <v>3</v>
      </c>
      <c r="K21" s="4">
        <v>180</v>
      </c>
      <c r="M21" s="14"/>
      <c r="N21" s="15"/>
    </row>
    <row r="22" spans="1:14" x14ac:dyDescent="0.3">
      <c r="M22" s="14"/>
      <c r="N22" s="15"/>
    </row>
    <row r="23" spans="1:14" x14ac:dyDescent="0.3">
      <c r="M23" s="14"/>
      <c r="N23" s="15"/>
    </row>
    <row r="24" spans="1:14" x14ac:dyDescent="0.3">
      <c r="M24" s="14"/>
      <c r="N24" s="15"/>
    </row>
    <row r="25" spans="1:14" x14ac:dyDescent="0.3">
      <c r="M25" s="14"/>
      <c r="N25" s="15"/>
    </row>
    <row r="26" spans="1:14" x14ac:dyDescent="0.3">
      <c r="M26" s="14"/>
      <c r="N26" s="15"/>
    </row>
    <row r="27" spans="1:14" x14ac:dyDescent="0.3">
      <c r="M27" s="14"/>
      <c r="N27" s="15"/>
    </row>
    <row r="28" spans="1:14" x14ac:dyDescent="0.3">
      <c r="M28" s="14"/>
      <c r="N28" s="15"/>
    </row>
    <row r="29" spans="1:14" x14ac:dyDescent="0.3">
      <c r="M29" s="14"/>
      <c r="N29" s="15"/>
    </row>
    <row r="30" spans="1:14" x14ac:dyDescent="0.3">
      <c r="M30" s="14"/>
      <c r="N30" s="15"/>
    </row>
    <row r="31" spans="1:14" x14ac:dyDescent="0.3">
      <c r="M31" s="14"/>
      <c r="N31" s="15"/>
    </row>
    <row r="32" spans="1:14" x14ac:dyDescent="0.3">
      <c r="M32" s="14"/>
      <c r="N32" s="15"/>
    </row>
    <row r="33" spans="13:14" x14ac:dyDescent="0.3">
      <c r="M33" s="14"/>
      <c r="N33" s="15"/>
    </row>
  </sheetData>
  <phoneticPr fontId="0" type="noConversion"/>
  <printOptions headings="1" gridLines="1" gridLinesSet="0"/>
  <pageMargins left="0.75" right="0.75" top="1" bottom="1" header="0.5" footer="0.5"/>
  <pageSetup scale="61" orientation="landscape"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11</vt:i4>
      </vt:variant>
    </vt:vector>
  </HeadingPairs>
  <TitlesOfParts>
    <vt:vector size="12" baseType="lpstr">
      <vt:lpstr>Model</vt:lpstr>
      <vt:lpstr>Arc_Capacity</vt:lpstr>
      <vt:lpstr>Customer_demand</vt:lpstr>
      <vt:lpstr>Customer_net_inflow</vt:lpstr>
      <vt:lpstr>Destination</vt:lpstr>
      <vt:lpstr>Flow</vt:lpstr>
      <vt:lpstr>Origin</vt:lpstr>
      <vt:lpstr>Plant_capacity</vt:lpstr>
      <vt:lpstr>Plant_net_outflow</vt:lpstr>
      <vt:lpstr>Total_cost</vt:lpstr>
      <vt:lpstr>Unit_Cost</vt:lpstr>
      <vt:lpstr>Warehouse_net_outflow</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Albright</dc:creator>
  <cp:lastModifiedBy>Chris</cp:lastModifiedBy>
  <cp:lastPrinted>2003-02-15T20:35:25Z</cp:lastPrinted>
  <dcterms:created xsi:type="dcterms:W3CDTF">1997-08-23T19:50:40Z</dcterms:created>
  <dcterms:modified xsi:type="dcterms:W3CDTF">2014-03-10T13:36:08Z</dcterms:modified>
</cp:coreProperties>
</file>